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<sst xmlns="http://schemas.openxmlformats.org/spreadsheetml/2006/main" count="87" uniqueCount="61">
  <si>
    <t xml:space="preserve">眉山市彭山区中医医院
住院部十三楼玻璃隔断墙及门安装预算清单
                                                                           </t>
  </si>
  <si>
    <t>序号</t>
  </si>
  <si>
    <t>名称</t>
  </si>
  <si>
    <t>数量</t>
  </si>
  <si>
    <t>单位</t>
  </si>
  <si>
    <t>单价</t>
  </si>
  <si>
    <t>小计</t>
  </si>
  <si>
    <t>备注</t>
  </si>
  <si>
    <t>一、开门</t>
  </si>
  <si>
    <t>开门切割墙体</t>
  </si>
  <si>
    <t>个</t>
  </si>
  <si>
    <t>人工破碎</t>
  </si>
  <si>
    <t>过砖板</t>
  </si>
  <si>
    <t>上左右抹边子砂灰</t>
  </si>
  <si>
    <t>补墙砖</t>
  </si>
  <si>
    <t>人工转运建渣</t>
  </si>
  <si>
    <t>车运建渣</t>
  </si>
  <si>
    <t>车</t>
  </si>
  <si>
    <t>二、封门墙</t>
  </si>
  <si>
    <t>加气砖材料费</t>
  </si>
  <si>
    <t>㎡</t>
  </si>
  <si>
    <t>人工费</t>
  </si>
  <si>
    <t>抹灰</t>
  </si>
  <si>
    <t>河沙</t>
  </si>
  <si>
    <t>m³</t>
  </si>
  <si>
    <t>水泥</t>
  </si>
  <si>
    <t>吨</t>
  </si>
  <si>
    <t>材料费、墙砖</t>
  </si>
  <si>
    <t>人工费、墙砖</t>
  </si>
  <si>
    <t>乳胶漆</t>
  </si>
  <si>
    <t>三、大板玻璃隔断</t>
  </si>
  <si>
    <t>12mm大板磨砂玻璃（精磨边）</t>
  </si>
  <si>
    <t>50*100*2.5厚铝合金管料</t>
  </si>
  <si>
    <t>M</t>
  </si>
  <si>
    <t>铝合金收边条</t>
  </si>
  <si>
    <t>米</t>
  </si>
  <si>
    <t>100*100*2.5厚铝合金管料</t>
  </si>
  <si>
    <t>50*50*3厚角铝</t>
  </si>
  <si>
    <t>安装实木门</t>
  </si>
  <si>
    <t>套</t>
  </si>
  <si>
    <t>新增实木门</t>
  </si>
  <si>
    <t>铝扣板吊顶</t>
  </si>
  <si>
    <t>平板灯</t>
  </si>
  <si>
    <t>铝合金吊轨</t>
  </si>
  <si>
    <t>平开门地弹簧</t>
  </si>
  <si>
    <t>副</t>
  </si>
  <si>
    <t>推拉门把手</t>
  </si>
  <si>
    <t>吊轮</t>
  </si>
  <si>
    <t>玻璃夹子</t>
  </si>
  <si>
    <t>定位器</t>
  </si>
  <si>
    <t>防撞胶条</t>
  </si>
  <si>
    <t>结构胶（咖啡色）</t>
  </si>
  <si>
    <t>件</t>
  </si>
  <si>
    <t>切角片</t>
  </si>
  <si>
    <t>片</t>
  </si>
  <si>
    <t>喷漆</t>
  </si>
  <si>
    <t>膨胀螺丝</t>
  </si>
  <si>
    <t>大玻璃搬运、安装工时费</t>
  </si>
  <si>
    <t>工</t>
  </si>
  <si>
    <t>合计</t>
  </si>
  <si>
    <t>四、共计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</si>
</sst>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name val="宋体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="143" zoomScaleNormal="143" topLeftCell="A7" workbookViewId="0">
      <selection activeCell="J43" sqref="J43"/>
    </sheetView>
  </sheetViews>
  <sheetFormatPr defaultColWidth="9" defaultRowHeight="13.5" outlineLevelCol="6"/>
  <cols>
    <col min="1" max="1" width="7.35" style="1" customWidth="1"/>
    <col min="2" max="2" width="30.1916666666667" style="1" customWidth="1"/>
    <col min="3" max="5" width="8.94166666666667" style="1" customWidth="1"/>
    <col min="6" max="6" width="11.4416666666667" style="1" customWidth="1"/>
    <col min="7" max="7" width="8.075" style="1" customWidth="1"/>
    <col min="8" max="16384" width="9.64166666666667" style="1"/>
  </cols>
  <sheetData>
    <row r="1" s="1" customFormat="1" ht="22.8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2.85" customHeight="1" spans="1:7">
      <c r="A2" s="2"/>
      <c r="B2" s="2"/>
      <c r="C2" s="2"/>
      <c r="D2" s="2"/>
      <c r="E2" s="2"/>
      <c r="F2" s="2"/>
      <c r="G2" s="2"/>
    </row>
    <row r="3" s="1" customFormat="1" ht="22.85" customHeight="1" spans="1:7">
      <c r="A3" s="2"/>
      <c r="B3" s="2"/>
      <c r="C3" s="2"/>
      <c r="D3" s="2"/>
      <c r="E3" s="2"/>
      <c r="F3" s="2"/>
      <c r="G3" s="2"/>
    </row>
    <row r="4" s="1" customFormat="1" ht="2" customHeight="1" spans="1:7">
      <c r="A4" s="2"/>
      <c r="B4" s="2"/>
      <c r="C4" s="2"/>
      <c r="D4" s="2"/>
      <c r="E4" s="2"/>
      <c r="F4" s="2"/>
      <c r="G4" s="2"/>
    </row>
    <row r="5" s="1" customFormat="1" ht="22.5" customHeight="1" spans="1:7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="1" customFormat="1" ht="22.5" customHeight="1" spans="1:7">
      <c r="A6" s="4" t="s">
        <v>8</v>
      </c>
      <c r="B6" s="4"/>
      <c r="C6" s="4"/>
      <c r="D6" s="4"/>
      <c r="E6" s="4"/>
      <c r="F6" s="4"/>
      <c r="G6" s="4"/>
    </row>
    <row r="7" s="1" customFormat="1" ht="37" customHeight="1" spans="1:7">
      <c r="A7" s="5">
        <v>1</v>
      </c>
      <c r="B7" s="5" t="s">
        <v>9</v>
      </c>
      <c r="C7" s="5">
        <v>2</v>
      </c>
      <c r="D7" s="5" t="s">
        <v>10</v>
      </c>
      <c r="E7" s="5">
        <v>120</v>
      </c>
      <c r="F7" s="5">
        <f>C7*E7</f>
        <v>240</v>
      </c>
      <c r="G7" s="5"/>
    </row>
    <row r="8" s="1" customFormat="1" ht="22.5" customHeight="1" spans="1:7">
      <c r="A8" s="5">
        <v>2</v>
      </c>
      <c r="B8" s="6" t="s">
        <v>11</v>
      </c>
      <c r="C8" s="6">
        <v>2</v>
      </c>
      <c r="D8" s="6" t="s">
        <v>10</v>
      </c>
      <c r="E8" s="6">
        <v>280</v>
      </c>
      <c r="F8" s="6">
        <f t="shared" ref="F8:F13" si="0">C8*E8</f>
        <v>560</v>
      </c>
      <c r="G8" s="6"/>
    </row>
    <row r="9" s="1" customFormat="1" ht="22.5" customHeight="1" spans="1:7">
      <c r="A9" s="5">
        <v>3</v>
      </c>
      <c r="B9" s="6" t="s">
        <v>12</v>
      </c>
      <c r="C9" s="6">
        <v>2</v>
      </c>
      <c r="D9" s="6" t="s">
        <v>10</v>
      </c>
      <c r="E9" s="6">
        <v>180</v>
      </c>
      <c r="F9" s="6">
        <f t="shared" si="0"/>
        <v>360</v>
      </c>
      <c r="G9" s="6"/>
    </row>
    <row r="10" s="1" customFormat="1" ht="22.5" customHeight="1" spans="1:7">
      <c r="A10" s="5">
        <v>4</v>
      </c>
      <c r="B10" s="6" t="s">
        <v>13</v>
      </c>
      <c r="C10" s="6">
        <v>2</v>
      </c>
      <c r="D10" s="6" t="s">
        <v>10</v>
      </c>
      <c r="E10" s="6">
        <v>200</v>
      </c>
      <c r="F10" s="6">
        <f t="shared" si="0"/>
        <v>400</v>
      </c>
      <c r="G10" s="6"/>
    </row>
    <row r="11" s="1" customFormat="1" ht="22.5" customHeight="1" spans="1:7">
      <c r="A11" s="5">
        <v>5</v>
      </c>
      <c r="B11" s="6" t="s">
        <v>14</v>
      </c>
      <c r="C11" s="6">
        <v>2</v>
      </c>
      <c r="D11" s="6" t="s">
        <v>10</v>
      </c>
      <c r="E11" s="6">
        <v>80</v>
      </c>
      <c r="F11" s="6">
        <f t="shared" si="0"/>
        <v>160</v>
      </c>
      <c r="G11" s="6"/>
    </row>
    <row r="12" s="1" customFormat="1" ht="22.5" customHeight="1" spans="1:7">
      <c r="A12" s="5">
        <v>6</v>
      </c>
      <c r="B12" s="6" t="s">
        <v>15</v>
      </c>
      <c r="C12" s="6">
        <v>2</v>
      </c>
      <c r="D12" s="6" t="s">
        <v>10</v>
      </c>
      <c r="E12" s="6">
        <v>200</v>
      </c>
      <c r="F12" s="6">
        <f t="shared" si="0"/>
        <v>400</v>
      </c>
      <c r="G12" s="6"/>
    </row>
    <row r="13" s="1" customFormat="1" ht="22.5" customHeight="1" spans="1:7">
      <c r="A13" s="5">
        <v>7</v>
      </c>
      <c r="B13" s="6" t="s">
        <v>16</v>
      </c>
      <c r="C13" s="6">
        <v>2</v>
      </c>
      <c r="D13" s="6" t="s">
        <v>17</v>
      </c>
      <c r="E13" s="6">
        <v>190</v>
      </c>
      <c r="F13" s="6">
        <f t="shared" si="0"/>
        <v>380</v>
      </c>
      <c r="G13" s="6"/>
    </row>
    <row r="14" s="1" customFormat="1" ht="22.5" customHeight="1" spans="1:7">
      <c r="A14" s="5">
        <v>8</v>
      </c>
      <c r="B14" s="7" t="s">
        <v>6</v>
      </c>
      <c r="C14" s="7"/>
      <c r="D14" s="7"/>
      <c r="E14" s="7"/>
      <c r="F14" s="8">
        <f>SUM(F7:F13)</f>
        <v>2500</v>
      </c>
      <c r="G14" s="6"/>
    </row>
    <row r="15" s="1" customFormat="1" ht="22.5" customHeight="1" spans="1:7">
      <c r="A15" s="9" t="s">
        <v>18</v>
      </c>
      <c r="B15" s="10"/>
      <c r="C15" s="10"/>
      <c r="D15" s="10"/>
      <c r="E15" s="10"/>
      <c r="F15" s="10"/>
      <c r="G15" s="11"/>
    </row>
    <row r="16" s="1" customFormat="1" ht="22.5" customHeight="1" spans="1:7">
      <c r="A16" s="6">
        <v>1</v>
      </c>
      <c r="B16" s="6" t="s">
        <v>19</v>
      </c>
      <c r="C16" s="6">
        <v>3.3</v>
      </c>
      <c r="D16" s="12" t="s">
        <v>20</v>
      </c>
      <c r="E16" s="6">
        <v>90</v>
      </c>
      <c r="F16" s="6">
        <f t="shared" ref="F16:F23" si="1">C16*E16</f>
        <v>297</v>
      </c>
      <c r="G16" s="6"/>
    </row>
    <row r="17" s="1" customFormat="1" ht="22.5" customHeight="1" spans="1:7">
      <c r="A17" s="6">
        <v>2</v>
      </c>
      <c r="B17" s="6" t="s">
        <v>21</v>
      </c>
      <c r="C17" s="6">
        <v>3.3</v>
      </c>
      <c r="D17" s="12" t="s">
        <v>20</v>
      </c>
      <c r="E17" s="6">
        <v>120</v>
      </c>
      <c r="F17" s="6">
        <f t="shared" si="1"/>
        <v>396</v>
      </c>
      <c r="G17" s="6"/>
    </row>
    <row r="18" s="1" customFormat="1" ht="22.5" customHeight="1" spans="1:7">
      <c r="A18" s="6">
        <v>3</v>
      </c>
      <c r="B18" s="6" t="s">
        <v>22</v>
      </c>
      <c r="C18" s="6">
        <v>6.6</v>
      </c>
      <c r="D18" s="12" t="s">
        <v>20</v>
      </c>
      <c r="E18" s="6">
        <v>35</v>
      </c>
      <c r="F18" s="6">
        <f t="shared" si="1"/>
        <v>231</v>
      </c>
      <c r="G18" s="6"/>
    </row>
    <row r="19" s="1" customFormat="1" ht="22.5" customHeight="1" spans="1:7">
      <c r="A19" s="6">
        <v>4</v>
      </c>
      <c r="B19" s="6" t="s">
        <v>23</v>
      </c>
      <c r="C19" s="6">
        <v>0.7</v>
      </c>
      <c r="D19" s="6" t="s">
        <v>24</v>
      </c>
      <c r="E19" s="6">
        <v>280</v>
      </c>
      <c r="F19" s="6">
        <f t="shared" si="1"/>
        <v>196</v>
      </c>
      <c r="G19" s="6"/>
    </row>
    <row r="20" s="1" customFormat="1" ht="22.5" customHeight="1" spans="1:7">
      <c r="A20" s="6">
        <v>5</v>
      </c>
      <c r="B20" s="6" t="s">
        <v>25</v>
      </c>
      <c r="C20" s="6">
        <v>0.7</v>
      </c>
      <c r="D20" s="6" t="s">
        <v>26</v>
      </c>
      <c r="E20" s="6">
        <v>280</v>
      </c>
      <c r="F20" s="6">
        <f t="shared" si="1"/>
        <v>196</v>
      </c>
      <c r="G20" s="6"/>
    </row>
    <row r="21" s="1" customFormat="1" ht="22.5" customHeight="1" spans="1:7">
      <c r="A21" s="6">
        <v>6</v>
      </c>
      <c r="B21" s="6" t="s">
        <v>27</v>
      </c>
      <c r="C21" s="6">
        <v>2.7</v>
      </c>
      <c r="D21" s="12" t="s">
        <v>20</v>
      </c>
      <c r="E21" s="6">
        <v>90</v>
      </c>
      <c r="F21" s="6">
        <f t="shared" si="1"/>
        <v>243</v>
      </c>
      <c r="G21" s="6"/>
    </row>
    <row r="22" s="1" customFormat="1" ht="22.5" customHeight="1" spans="1:7">
      <c r="A22" s="6">
        <v>7</v>
      </c>
      <c r="B22" s="6" t="s">
        <v>28</v>
      </c>
      <c r="C22" s="6">
        <v>2.7</v>
      </c>
      <c r="D22" s="12" t="s">
        <v>20</v>
      </c>
      <c r="E22" s="6">
        <v>53</v>
      </c>
      <c r="F22" s="6">
        <f t="shared" si="1"/>
        <v>143.1</v>
      </c>
      <c r="G22" s="6"/>
    </row>
    <row r="23" s="1" customFormat="1" ht="22.5" customHeight="1" spans="1:7">
      <c r="A23" s="6">
        <v>8</v>
      </c>
      <c r="B23" s="6" t="s">
        <v>29</v>
      </c>
      <c r="C23" s="6">
        <v>3.3</v>
      </c>
      <c r="D23" s="12" t="s">
        <v>20</v>
      </c>
      <c r="E23" s="6">
        <v>36</v>
      </c>
      <c r="F23" s="6">
        <f t="shared" si="1"/>
        <v>118.8</v>
      </c>
      <c r="G23" s="6"/>
    </row>
    <row r="24" s="1" customFormat="1" ht="22.5" customHeight="1" spans="1:7">
      <c r="A24" s="6">
        <v>9</v>
      </c>
      <c r="B24" s="7" t="s">
        <v>6</v>
      </c>
      <c r="C24" s="7"/>
      <c r="D24" s="7"/>
      <c r="E24" s="7"/>
      <c r="F24" s="8">
        <f>SUM(F16:F23)</f>
        <v>1820.9</v>
      </c>
      <c r="G24" s="6"/>
    </row>
    <row r="25" s="1" customFormat="1" ht="22.5" customHeight="1" spans="1:7">
      <c r="A25" s="7" t="s">
        <v>30</v>
      </c>
      <c r="B25" s="7"/>
      <c r="C25" s="7"/>
      <c r="D25" s="7"/>
      <c r="E25" s="7"/>
      <c r="F25" s="7"/>
      <c r="G25" s="7"/>
    </row>
    <row r="26" s="1" customFormat="1" ht="22.5" customHeight="1" spans="1:7">
      <c r="A26" s="6">
        <v>1</v>
      </c>
      <c r="B26" s="6" t="s">
        <v>31</v>
      </c>
      <c r="C26" s="6">
        <f>(3.77+1.56+1+1+4+4.8)*3</f>
        <v>48.39</v>
      </c>
      <c r="D26" s="6" t="s">
        <v>20</v>
      </c>
      <c r="E26" s="6">
        <v>127</v>
      </c>
      <c r="F26" s="6">
        <f t="shared" ref="F26:F37" si="2">C26*E26</f>
        <v>6145.53</v>
      </c>
      <c r="G26" s="6"/>
    </row>
    <row r="27" s="1" customFormat="1" ht="22.5" customHeight="1" spans="1:7">
      <c r="A27" s="6">
        <v>2</v>
      </c>
      <c r="B27" s="6" t="s">
        <v>32</v>
      </c>
      <c r="C27" s="6">
        <f>3*14+(3.77+1.56+1+1+4+4.8)*2</f>
        <v>74.26</v>
      </c>
      <c r="D27" s="6" t="s">
        <v>33</v>
      </c>
      <c r="E27" s="6">
        <v>106</v>
      </c>
      <c r="F27" s="6">
        <f t="shared" si="2"/>
        <v>7871.56</v>
      </c>
      <c r="G27" s="6"/>
    </row>
    <row r="28" s="1" customFormat="1" ht="22.5" customHeight="1" spans="1:7">
      <c r="A28" s="6">
        <v>3</v>
      </c>
      <c r="B28" s="6" t="s">
        <v>34</v>
      </c>
      <c r="C28" s="6">
        <f>C27*2</f>
        <v>148.52</v>
      </c>
      <c r="D28" s="6" t="s">
        <v>35</v>
      </c>
      <c r="E28" s="6">
        <v>28</v>
      </c>
      <c r="F28" s="6">
        <f t="shared" si="2"/>
        <v>4158.56</v>
      </c>
      <c r="G28" s="6"/>
    </row>
    <row r="29" s="1" customFormat="1" ht="22.5" customHeight="1" spans="1:7">
      <c r="A29" s="6">
        <v>4</v>
      </c>
      <c r="B29" s="6" t="s">
        <v>36</v>
      </c>
      <c r="C29" s="6">
        <v>7.7</v>
      </c>
      <c r="D29" s="6" t="s">
        <v>35</v>
      </c>
      <c r="E29" s="6">
        <v>140</v>
      </c>
      <c r="F29" s="6">
        <f t="shared" si="2"/>
        <v>1078</v>
      </c>
      <c r="G29" s="6"/>
    </row>
    <row r="30" s="1" customFormat="1" ht="22.5" customHeight="1" spans="1:7">
      <c r="A30" s="6">
        <v>5</v>
      </c>
      <c r="B30" s="6" t="s">
        <v>37</v>
      </c>
      <c r="C30" s="6">
        <v>24</v>
      </c>
      <c r="D30" s="6" t="s">
        <v>35</v>
      </c>
      <c r="E30" s="6">
        <v>8</v>
      </c>
      <c r="F30" s="6">
        <f t="shared" si="2"/>
        <v>192</v>
      </c>
      <c r="G30" s="6"/>
    </row>
    <row r="31" s="1" customFormat="1" ht="22.5" customHeight="1" spans="1:7">
      <c r="A31" s="6">
        <v>6</v>
      </c>
      <c r="B31" s="6" t="s">
        <v>38</v>
      </c>
      <c r="C31" s="6">
        <v>1</v>
      </c>
      <c r="D31" s="6" t="s">
        <v>39</v>
      </c>
      <c r="E31" s="6">
        <v>600</v>
      </c>
      <c r="F31" s="6">
        <f t="shared" si="2"/>
        <v>600</v>
      </c>
      <c r="G31" s="6"/>
    </row>
    <row r="32" s="1" customFormat="1" ht="22.5" customHeight="1" spans="1:7">
      <c r="A32" s="6">
        <v>7</v>
      </c>
      <c r="B32" s="6" t="s">
        <v>40</v>
      </c>
      <c r="C32" s="6">
        <v>1</v>
      </c>
      <c r="D32" s="6" t="s">
        <v>39</v>
      </c>
      <c r="E32" s="6">
        <v>1600</v>
      </c>
      <c r="F32" s="6">
        <f t="shared" si="2"/>
        <v>1600</v>
      </c>
      <c r="G32" s="6"/>
    </row>
    <row r="33" s="1" customFormat="1" ht="22.5" customHeight="1" spans="1:7">
      <c r="A33" s="6">
        <v>8</v>
      </c>
      <c r="B33" s="6" t="s">
        <v>41</v>
      </c>
      <c r="C33" s="6">
        <v>6</v>
      </c>
      <c r="D33" s="6" t="s">
        <v>20</v>
      </c>
      <c r="E33" s="6">
        <v>160</v>
      </c>
      <c r="F33" s="6">
        <f t="shared" si="2"/>
        <v>960</v>
      </c>
      <c r="G33" s="6"/>
    </row>
    <row r="34" s="1" customFormat="1" ht="22.5" customHeight="1" spans="1:7">
      <c r="A34" s="6">
        <v>9</v>
      </c>
      <c r="B34" s="6" t="s">
        <v>42</v>
      </c>
      <c r="C34" s="6">
        <v>2</v>
      </c>
      <c r="D34" s="6" t="s">
        <v>39</v>
      </c>
      <c r="E34" s="6">
        <v>220</v>
      </c>
      <c r="F34" s="6">
        <f t="shared" si="2"/>
        <v>440</v>
      </c>
      <c r="G34" s="6"/>
    </row>
    <row r="35" s="1" customFormat="1" ht="22.5" customHeight="1" spans="1:7">
      <c r="A35" s="6">
        <v>10</v>
      </c>
      <c r="B35" s="6" t="s">
        <v>43</v>
      </c>
      <c r="C35" s="6">
        <f>4+4+2</f>
        <v>10</v>
      </c>
      <c r="D35" s="6" t="s">
        <v>35</v>
      </c>
      <c r="E35" s="6">
        <v>23</v>
      </c>
      <c r="F35" s="6">
        <f t="shared" si="2"/>
        <v>230</v>
      </c>
      <c r="G35" s="6"/>
    </row>
    <row r="36" s="1" customFormat="1" ht="22.5" customHeight="1" spans="1:7">
      <c r="A36" s="6">
        <v>11</v>
      </c>
      <c r="B36" s="6" t="s">
        <v>44</v>
      </c>
      <c r="C36" s="6">
        <v>1</v>
      </c>
      <c r="D36" s="6" t="s">
        <v>45</v>
      </c>
      <c r="E36" s="6">
        <v>482</v>
      </c>
      <c r="F36" s="6">
        <f t="shared" si="2"/>
        <v>482</v>
      </c>
      <c r="G36" s="6"/>
    </row>
    <row r="37" s="1" customFormat="1" ht="22.5" customHeight="1" spans="1:7">
      <c r="A37" s="6">
        <v>12</v>
      </c>
      <c r="B37" s="6" t="s">
        <v>46</v>
      </c>
      <c r="C37" s="6">
        <v>9</v>
      </c>
      <c r="D37" s="6" t="s">
        <v>45</v>
      </c>
      <c r="E37" s="6">
        <v>120</v>
      </c>
      <c r="F37" s="6">
        <f t="shared" si="2"/>
        <v>1080</v>
      </c>
      <c r="G37" s="6"/>
    </row>
    <row r="38" s="1" customFormat="1" ht="22.5" customHeight="1" spans="1:7">
      <c r="A38" s="6">
        <v>13</v>
      </c>
      <c r="B38" s="6" t="s">
        <v>47</v>
      </c>
      <c r="C38" s="6">
        <f>C37*2</f>
        <v>18</v>
      </c>
      <c r="D38" s="6" t="s">
        <v>10</v>
      </c>
      <c r="E38" s="6">
        <v>24</v>
      </c>
      <c r="F38" s="6">
        <f t="shared" ref="F38:F48" si="3">C38*E38</f>
        <v>432</v>
      </c>
      <c r="G38" s="6"/>
    </row>
    <row r="39" s="1" customFormat="1" ht="22.5" customHeight="1" spans="1:7">
      <c r="A39" s="6">
        <v>14</v>
      </c>
      <c r="B39" s="6" t="s">
        <v>48</v>
      </c>
      <c r="C39" s="6">
        <f>C38</f>
        <v>18</v>
      </c>
      <c r="D39" s="6" t="s">
        <v>10</v>
      </c>
      <c r="E39" s="6">
        <v>15</v>
      </c>
      <c r="F39" s="6">
        <f t="shared" si="3"/>
        <v>270</v>
      </c>
      <c r="G39" s="6"/>
    </row>
    <row r="40" s="1" customFormat="1" ht="22.5" customHeight="1" spans="1:7">
      <c r="A40" s="6">
        <v>15</v>
      </c>
      <c r="B40" s="6" t="s">
        <v>49</v>
      </c>
      <c r="C40" s="6">
        <f>C37</f>
        <v>9</v>
      </c>
      <c r="D40" s="6" t="s">
        <v>10</v>
      </c>
      <c r="E40" s="6">
        <v>4</v>
      </c>
      <c r="F40" s="6">
        <f t="shared" si="3"/>
        <v>36</v>
      </c>
      <c r="G40" s="6"/>
    </row>
    <row r="41" s="1" customFormat="1" ht="22.5" customHeight="1" spans="1:7">
      <c r="A41" s="6">
        <v>16</v>
      </c>
      <c r="B41" s="6" t="s">
        <v>50</v>
      </c>
      <c r="C41" s="6">
        <f>2.2*C37</f>
        <v>19.8</v>
      </c>
      <c r="D41" s="6" t="s">
        <v>35</v>
      </c>
      <c r="E41" s="6">
        <v>3</v>
      </c>
      <c r="F41" s="6">
        <f t="shared" si="3"/>
        <v>59.4</v>
      </c>
      <c r="G41" s="6"/>
    </row>
    <row r="42" s="1" customFormat="1" ht="22.5" customHeight="1" spans="1:7">
      <c r="A42" s="6">
        <v>17</v>
      </c>
      <c r="B42" s="6" t="s">
        <v>51</v>
      </c>
      <c r="C42" s="6">
        <v>3</v>
      </c>
      <c r="D42" s="6" t="s">
        <v>52</v>
      </c>
      <c r="E42" s="6">
        <v>420</v>
      </c>
      <c r="F42" s="6">
        <f t="shared" si="3"/>
        <v>1260</v>
      </c>
      <c r="G42" s="6"/>
    </row>
    <row r="43" s="1" customFormat="1" ht="22.5" customHeight="1" spans="1:7">
      <c r="A43" s="6">
        <v>18</v>
      </c>
      <c r="B43" s="6" t="s">
        <v>53</v>
      </c>
      <c r="C43" s="6">
        <v>55</v>
      </c>
      <c r="D43" s="6" t="s">
        <v>54</v>
      </c>
      <c r="E43" s="6">
        <v>2</v>
      </c>
      <c r="F43" s="6">
        <f t="shared" si="3"/>
        <v>110</v>
      </c>
      <c r="G43" s="6"/>
    </row>
    <row r="44" s="1" customFormat="1" ht="22.5" customHeight="1" spans="1:7">
      <c r="A44" s="6">
        <v>19</v>
      </c>
      <c r="B44" s="6" t="s">
        <v>55</v>
      </c>
      <c r="C44" s="6">
        <v>1</v>
      </c>
      <c r="D44" s="6" t="s">
        <v>52</v>
      </c>
      <c r="E44" s="6">
        <v>124</v>
      </c>
      <c r="F44" s="6">
        <f t="shared" si="3"/>
        <v>124</v>
      </c>
      <c r="G44" s="6"/>
    </row>
    <row r="45" s="1" customFormat="1" ht="22.5" customHeight="1" spans="1:7">
      <c r="A45" s="6">
        <v>20</v>
      </c>
      <c r="B45" s="6" t="s">
        <v>56</v>
      </c>
      <c r="C45" s="6">
        <v>80</v>
      </c>
      <c r="D45" s="6" t="s">
        <v>10</v>
      </c>
      <c r="E45" s="6">
        <v>0.8</v>
      </c>
      <c r="F45" s="6">
        <f t="shared" si="3"/>
        <v>64</v>
      </c>
      <c r="G45" s="6"/>
    </row>
    <row r="46" s="1" customFormat="1" ht="37" customHeight="1" spans="1:7">
      <c r="A46" s="6">
        <v>21</v>
      </c>
      <c r="B46" s="6" t="s">
        <v>57</v>
      </c>
      <c r="C46" s="6">
        <v>12</v>
      </c>
      <c r="D46" s="6" t="s">
        <v>58</v>
      </c>
      <c r="E46" s="6">
        <v>300</v>
      </c>
      <c r="F46" s="6">
        <f t="shared" si="3"/>
        <v>3600</v>
      </c>
      <c r="G46" s="6"/>
    </row>
    <row r="47" s="1" customFormat="1" ht="22.5" customHeight="1" spans="1:7">
      <c r="A47" s="6">
        <v>22</v>
      </c>
      <c r="B47" s="6" t="s">
        <v>59</v>
      </c>
      <c r="C47" s="6"/>
      <c r="D47" s="6"/>
      <c r="E47" s="6"/>
      <c r="F47" s="8">
        <f>SUM(F26:F46)</f>
        <v>30793.05</v>
      </c>
      <c r="G47" s="6"/>
    </row>
    <row r="48" s="1" customFormat="1" ht="51" customHeight="1" spans="1:7">
      <c r="A48" s="13" t="s">
        <v>60</v>
      </c>
      <c r="B48" s="14"/>
      <c r="C48" s="14"/>
      <c r="D48" s="14"/>
      <c r="E48" s="15"/>
      <c r="F48" s="16">
        <f>F14+F24+F47</f>
        <v>35113.95</v>
      </c>
      <c r="G48" s="17"/>
    </row>
    <row r="49" s="1" customFormat="1" ht="22.5" customHeight="1" spans="1:7">
      <c r="A49" s="18"/>
      <c r="B49" s="18"/>
      <c r="C49" s="18"/>
      <c r="D49" s="18"/>
      <c r="E49" s="18"/>
      <c r="F49" s="18"/>
      <c r="G49" s="18"/>
    </row>
  </sheetData>
  <mergeCells count="9">
    <mergeCell ref="A6:G6"/>
    <mergeCell ref="B14:E14"/>
    <mergeCell ref="A15:G15"/>
    <mergeCell ref="B24:E24"/>
    <mergeCell ref="A25:G25"/>
    <mergeCell ref="B47:E47"/>
    <mergeCell ref="A48:E48"/>
    <mergeCell ref="A49:C49"/>
    <mergeCell ref="A1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Joker</cp:lastModifiedBy>
  <dcterms:created xsi:type="dcterms:W3CDTF">2023-11-02T02:32:00Z</dcterms:created>
  <dcterms:modified xsi:type="dcterms:W3CDTF">2023-11-28T02:10:47Z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EB3476E9F3200E563D904965499BEBA1_43</vt:lpwstr>
  </property>
  <property fmtid="{D5CDD505-2E9C-101B-9397-08002B2CF9AE}" pid="3" name="KSOProductBuildVer">
    <vt:lpwstr>2052-12.1.0.15990</vt:lpwstr>
  </property>
</Properties>
</file>